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activeTab="2"/>
  </bookViews>
  <sheets>
    <sheet name="现状用地汇总表" sheetId="1" r:id="rId1"/>
    <sheet name="地块指标表" sheetId="4" r:id="rId2"/>
    <sheet name="用地平衡表" sheetId="3" r:id="rId3"/>
  </sheets>
  <definedNames>
    <definedName name="_xlnm._FilterDatabase" localSheetId="1" hidden="1">地块指标表!$E$1:$E$45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<sst xmlns="http://schemas.openxmlformats.org/spreadsheetml/2006/main" count="351" uniqueCount="152">
  <si>
    <t>用地代码</t>
  </si>
  <si>
    <t>用地名称</t>
  </si>
  <si>
    <t>用地面积（hm²）</t>
  </si>
  <si>
    <t>占城镇建设用地比例（%）</t>
  </si>
  <si>
    <t>一级类</t>
  </si>
  <si>
    <t>二级类</t>
  </si>
  <si>
    <t>三级类</t>
  </si>
  <si>
    <t>07</t>
  </si>
  <si>
    <t>居住用地</t>
  </si>
  <si>
    <t>0701</t>
  </si>
  <si>
    <t>城镇住宅用地</t>
  </si>
  <si>
    <t>0703</t>
  </si>
  <si>
    <t>农村宅基地</t>
  </si>
  <si>
    <t>08</t>
  </si>
  <si>
    <t>公共管理与公共服务用地</t>
  </si>
  <si>
    <t>0804</t>
  </si>
  <si>
    <t>教育用地</t>
  </si>
  <si>
    <t>09</t>
  </si>
  <si>
    <t>商业服务业用地</t>
  </si>
  <si>
    <t>0901</t>
  </si>
  <si>
    <t>商业用地</t>
  </si>
  <si>
    <t>10</t>
  </si>
  <si>
    <t>工矿用地</t>
  </si>
  <si>
    <t>1001</t>
  </si>
  <si>
    <t>工业用地</t>
  </si>
  <si>
    <t>1002</t>
  </si>
  <si>
    <t>采矿用地</t>
  </si>
  <si>
    <t>12</t>
  </si>
  <si>
    <t>交通运输用地</t>
  </si>
  <si>
    <t>1202</t>
  </si>
  <si>
    <t>公路用地</t>
  </si>
  <si>
    <t>1207</t>
  </si>
  <si>
    <t>农村道路</t>
  </si>
  <si>
    <t>1208</t>
  </si>
  <si>
    <t>交通服务场站用地</t>
  </si>
  <si>
    <t>13</t>
  </si>
  <si>
    <t>公用设施用地</t>
  </si>
  <si>
    <t>1312</t>
  </si>
  <si>
    <t>水工建筑用地</t>
  </si>
  <si>
    <t>15</t>
  </si>
  <si>
    <t>特殊用地</t>
  </si>
  <si>
    <t>总计</t>
  </si>
  <si>
    <t>建设用地</t>
  </si>
  <si>
    <t>非建设用地</t>
  </si>
  <si>
    <t>合计</t>
  </si>
  <si>
    <t>规划总面积</t>
  </si>
  <si>
    <t>分区单元</t>
  </si>
  <si>
    <t>基本单元</t>
  </si>
  <si>
    <t>地块编号</t>
  </si>
  <si>
    <t>用地性质</t>
  </si>
  <si>
    <t>性质名称</t>
  </si>
  <si>
    <t>用地面积（公顷）</t>
  </si>
  <si>
    <t>容积率</t>
  </si>
  <si>
    <t>建筑密度（％）</t>
  </si>
  <si>
    <t>建筑系数（％）</t>
  </si>
  <si>
    <t>绿地率（％）</t>
  </si>
  <si>
    <t>建筑限高（m）</t>
  </si>
  <si>
    <t>备注</t>
  </si>
  <si>
    <t>350581-12</t>
  </si>
  <si>
    <t>A</t>
  </si>
  <si>
    <t>A-01</t>
  </si>
  <si>
    <t>文物古迹用地</t>
  </si>
  <si>
    <t>—</t>
  </si>
  <si>
    <t>A-02</t>
  </si>
  <si>
    <t>公园绿地</t>
  </si>
  <si>
    <t>A-03</t>
  </si>
  <si>
    <t>1401</t>
  </si>
  <si>
    <t>A-04</t>
  </si>
  <si>
    <t>A-05</t>
  </si>
  <si>
    <t>100102</t>
  </si>
  <si>
    <t>二类工业用地</t>
  </si>
  <si>
    <t>1.45-3.0</t>
  </si>
  <si>
    <t>A-06</t>
  </si>
  <si>
    <t>A-07</t>
  </si>
  <si>
    <t>A-08</t>
  </si>
  <si>
    <t>A-09</t>
  </si>
  <si>
    <t>A-10</t>
  </si>
  <si>
    <t>09010902</t>
  </si>
  <si>
    <t>商业商务金融混合用地</t>
  </si>
  <si>
    <t>3.5</t>
  </si>
  <si>
    <t>A-11</t>
  </si>
  <si>
    <t>A-12</t>
  </si>
  <si>
    <t>A-13</t>
  </si>
  <si>
    <t>0701020901</t>
  </si>
  <si>
    <t>居住商业混合用地</t>
  </si>
  <si>
    <t>54</t>
  </si>
  <si>
    <t>A-14</t>
  </si>
  <si>
    <t>50</t>
  </si>
  <si>
    <t>A-15</t>
  </si>
  <si>
    <t>A-16</t>
  </si>
  <si>
    <t>A-17</t>
  </si>
  <si>
    <t>A-18</t>
  </si>
  <si>
    <t>A-19</t>
  </si>
  <si>
    <t>A-20</t>
  </si>
  <si>
    <t>A-21</t>
  </si>
  <si>
    <t>A-22</t>
  </si>
  <si>
    <t>A-23</t>
  </si>
  <si>
    <t>A-24</t>
  </si>
  <si>
    <t>40</t>
  </si>
  <si>
    <t>A-25</t>
  </si>
  <si>
    <t>A-26</t>
  </si>
  <si>
    <t>A-27</t>
  </si>
  <si>
    <t>A-28</t>
  </si>
  <si>
    <t>A-29</t>
  </si>
  <si>
    <t>A-30</t>
  </si>
  <si>
    <t>A-31</t>
  </si>
  <si>
    <t>A-32</t>
  </si>
  <si>
    <t>A-33</t>
  </si>
  <si>
    <t>A-34</t>
  </si>
  <si>
    <t>A-35</t>
  </si>
  <si>
    <t>A-36</t>
  </si>
  <si>
    <t>A-37</t>
  </si>
  <si>
    <t>A-38</t>
  </si>
  <si>
    <t>A-39</t>
  </si>
  <si>
    <t>A-40</t>
  </si>
  <si>
    <t>120803</t>
  </si>
  <si>
    <t>社会停车场用地</t>
  </si>
  <si>
    <t>0.5</t>
  </si>
  <si>
    <t>A-41</t>
  </si>
  <si>
    <t>0702</t>
  </si>
  <si>
    <t>城镇社区服务设施用地</t>
  </si>
  <si>
    <t>A-42</t>
  </si>
  <si>
    <t>A-43</t>
  </si>
  <si>
    <t>3.0</t>
  </si>
  <si>
    <t>45</t>
  </si>
  <si>
    <t>A-44</t>
  </si>
  <si>
    <t>防护绿地</t>
  </si>
  <si>
    <t>用地名称（用地代码）</t>
  </si>
  <si>
    <t>占规划城镇建设用地比例比例（％）</t>
  </si>
  <si>
    <t>细分类</t>
  </si>
  <si>
    <t>居住用地（07）</t>
  </si>
  <si>
    <t>其中</t>
  </si>
  <si>
    <t>二类城镇住宅用地（070102）</t>
  </si>
  <si>
    <t>居住商业混合用地（0701020901）</t>
  </si>
  <si>
    <t>城镇社区服务设施用地（0702）</t>
  </si>
  <si>
    <t>商业服务业用地（09）</t>
  </si>
  <si>
    <t>商业用地（0901）</t>
  </si>
  <si>
    <t>商业商务混合用地（09010902）</t>
  </si>
  <si>
    <t>工矿用地（10）</t>
  </si>
  <si>
    <t>二类工业用地（100102）</t>
  </si>
  <si>
    <t>交通运输用地（12）</t>
  </si>
  <si>
    <t>城镇道路用地（1207）</t>
  </si>
  <si>
    <t>交通场站用地（1208）</t>
  </si>
  <si>
    <t>社会停车场用地（120803）</t>
  </si>
  <si>
    <t>绿地与开敞空间用地（14）</t>
  </si>
  <si>
    <t>绿地与开敞空间用地</t>
  </si>
  <si>
    <t>公园绿地（1401）</t>
  </si>
  <si>
    <t>防护绿地（1402）</t>
  </si>
  <si>
    <t>特殊用地（15）</t>
  </si>
  <si>
    <t>文物古迹用地（1504）</t>
  </si>
  <si>
    <t>城镇建设用地</t>
  </si>
  <si>
    <t>规划总用地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</si>
</sst>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  <numFmt numFmtId="178" formatCode="0.0000"/>
    <numFmt numFmtId="179" formatCode="0.000000000000_);[Red]\(0.000000000000\)"/>
    <numFmt numFmtId="180" formatCode="0.0000000000000_);[Red]\(0.0000000000000\)"/>
    <numFmt numFmtId="181" formatCode="0.0%"/>
    <numFmt numFmtId="182" formatCode="0_);[Red]\(0\)"/>
    <numFmt numFmtId="183" formatCode="0.0_ "/>
    <numFmt numFmtId="184" formatCode="0.00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0.5"/>
      <color rgb="FF00B0F0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0" fontId="1" fillId="0" borderId="4" xfId="3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0" fillId="0" borderId="0" xfId="0" applyNumberFormat="1" applyBorder="1" applyAlignment="1">
      <alignment vertical="center" wrapText="1"/>
    </xf>
    <xf numFmtId="177" fontId="0" fillId="0" borderId="0" xfId="0" applyNumberFormat="1" applyBorder="1" applyAlignment="1">
      <alignment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10" fontId="1" fillId="0" borderId="5" xfId="3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0" fontId="1" fillId="0" borderId="6" xfId="3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8" fontId="4" fillId="0" borderId="0" xfId="0" applyNumberFormat="1" applyFont="1" applyBorder="1" applyAlignment="1">
      <alignment horizontal="center" vertical="center" wrapText="1"/>
    </xf>
    <xf numFmtId="179" fontId="0" fillId="0" borderId="0" xfId="0" applyNumberFormat="1" applyBorder="1" applyAlignment="1">
      <alignment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8" fontId="0" fillId="0" borderId="0" xfId="0" applyNumberFormat="1" applyBorder="1" applyAlignment="1">
      <alignment vertical="center" wrapText="1"/>
    </xf>
    <xf numFmtId="180" fontId="0" fillId="0" borderId="0" xfId="0" applyNumberFormat="1" applyBorder="1" applyAlignment="1">
      <alignment vertical="center" wrapText="1"/>
    </xf>
    <xf numFmtId="181" fontId="1" fillId="0" borderId="4" xfId="3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NumberFormat="1" applyFo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182" fontId="2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82" fontId="3" fillId="0" borderId="4" xfId="0" applyNumberFormat="1" applyFont="1" applyFill="1" applyBorder="1" applyAlignment="1">
      <alignment horizontal="center" vertical="center"/>
    </xf>
    <xf numFmtId="183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83" fontId="3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84" fontId="1" fillId="0" borderId="4" xfId="0" applyNumberFormat="1" applyFont="1" applyBorder="1" applyAlignment="1">
      <alignment horizontal="center" vertical="center"/>
    </xf>
    <xf numFmtId="10" fontId="1" fillId="0" borderId="4" xfId="3" applyNumberFormat="1" applyFont="1" applyBorder="1" applyAlignment="1">
      <alignment horizontal="center" vertical="center"/>
    </xf>
    <xf numFmtId="184" fontId="0" fillId="0" borderId="4" xfId="0" applyNumberFormat="1" applyBorder="1" applyAlignment="1">
      <alignment horizontal="center" vertical="center"/>
    </xf>
    <xf numFmtId="10" fontId="0" fillId="0" borderId="4" xfId="3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G26" sqref="G26"/>
    </sheetView>
  </sheetViews>
  <sheetFormatPr defaultColWidth="9" defaultRowHeight="14" outlineLevelCol="5"/>
  <cols>
    <col min="1" max="3" width="9" style="50"/>
    <col min="4" max="4" width="22.25" style="50" customWidth="1"/>
    <col min="5" max="5" width="16.625" style="50" customWidth="1"/>
    <col min="6" max="6" width="23.375" style="50" customWidth="1"/>
    <col min="7" max="7" width="16.5" style="50" customWidth="1"/>
    <col min="8" max="16384" width="9" style="50"/>
  </cols>
  <sheetData>
    <row r="1" spans="1:6">
      <c r="A1" s="51" t="s">
        <v>0</v>
      </c>
      <c r="B1" s="51"/>
      <c r="C1" s="51"/>
      <c r="D1" s="51" t="s">
        <v>1</v>
      </c>
      <c r="E1" s="51" t="s">
        <v>2</v>
      </c>
      <c r="F1" s="51" t="s">
        <v>3</v>
      </c>
    </row>
    <row r="2" spans="1:6">
      <c r="A2" s="51" t="s">
        <v>4</v>
      </c>
      <c r="B2" s="51" t="s">
        <v>5</v>
      </c>
      <c r="C2" s="51" t="s">
        <v>6</v>
      </c>
      <c r="D2" s="51"/>
      <c r="E2" s="51"/>
      <c r="F2" s="51"/>
    </row>
    <row r="3" spans="1:6">
      <c r="A3" s="52" t="s">
        <v>7</v>
      </c>
      <c r="B3" s="51" t="s">
        <v>8</v>
      </c>
      <c r="C3" s="51"/>
      <c r="D3" s="51"/>
      <c r="E3" s="53">
        <f>E4+E5</f>
        <v>1.1667026461308</v>
      </c>
      <c r="F3" s="54">
        <f>E3/E20</f>
        <v>0.0757937610322508</v>
      </c>
    </row>
    <row r="4" spans="1:6">
      <c r="A4" s="52"/>
      <c r="B4" s="52" t="s">
        <v>9</v>
      </c>
      <c r="C4" s="52"/>
      <c r="D4" s="41" t="s">
        <v>10</v>
      </c>
      <c r="E4" s="55">
        <v>0.8920294330459</v>
      </c>
      <c r="F4" s="56">
        <f>E4/E20</f>
        <v>0.0579498691515227</v>
      </c>
    </row>
    <row r="5" spans="1:6">
      <c r="A5" s="52"/>
      <c r="B5" s="52" t="s">
        <v>11</v>
      </c>
      <c r="C5" s="52"/>
      <c r="D5" s="41" t="s">
        <v>12</v>
      </c>
      <c r="E5" s="55">
        <v>0.2746732130849</v>
      </c>
      <c r="F5" s="56">
        <f>E5/E20</f>
        <v>0.0178438918807281</v>
      </c>
    </row>
    <row r="6" spans="1:6">
      <c r="A6" s="52" t="s">
        <v>13</v>
      </c>
      <c r="B6" s="57" t="s">
        <v>14</v>
      </c>
      <c r="C6" s="57"/>
      <c r="D6" s="57"/>
      <c r="E6" s="53">
        <f>E7</f>
        <v>0.4077036371597</v>
      </c>
      <c r="F6" s="54">
        <f>E6/E20</f>
        <v>0.0264860906498685</v>
      </c>
    </row>
    <row r="7" spans="1:6">
      <c r="A7" s="52"/>
      <c r="B7" s="52" t="s">
        <v>15</v>
      </c>
      <c r="C7" s="52"/>
      <c r="D7" s="41" t="s">
        <v>16</v>
      </c>
      <c r="E7" s="55">
        <v>0.4077036371597</v>
      </c>
      <c r="F7" s="56">
        <f>E7/E20</f>
        <v>0.0264860906498685</v>
      </c>
    </row>
    <row r="8" spans="1:6">
      <c r="A8" s="52" t="s">
        <v>17</v>
      </c>
      <c r="B8" s="57" t="s">
        <v>18</v>
      </c>
      <c r="C8" s="57"/>
      <c r="D8" s="57"/>
      <c r="E8" s="53">
        <f>E9</f>
        <v>0.268524102401</v>
      </c>
      <c r="F8" s="54">
        <f>E8/E20</f>
        <v>0.0174444205781799</v>
      </c>
    </row>
    <row r="9" spans="1:6">
      <c r="A9" s="52"/>
      <c r="B9" s="52" t="s">
        <v>19</v>
      </c>
      <c r="C9" s="52"/>
      <c r="D9" s="41" t="s">
        <v>20</v>
      </c>
      <c r="E9" s="55">
        <v>0.268524102401</v>
      </c>
      <c r="F9" s="56">
        <f>E9/E20</f>
        <v>0.0174444205781799</v>
      </c>
    </row>
    <row r="10" spans="1:6">
      <c r="A10" s="52" t="s">
        <v>21</v>
      </c>
      <c r="B10" s="57" t="s">
        <v>22</v>
      </c>
      <c r="C10" s="57"/>
      <c r="D10" s="57"/>
      <c r="E10" s="53">
        <f>E11+E12</f>
        <v>6.7200497312007</v>
      </c>
      <c r="F10" s="54">
        <f>E10/E20</f>
        <v>0.436561831020622</v>
      </c>
    </row>
    <row r="11" spans="1:6">
      <c r="A11" s="52"/>
      <c r="B11" s="52" t="s">
        <v>23</v>
      </c>
      <c r="C11" s="52"/>
      <c r="D11" s="41" t="s">
        <v>24</v>
      </c>
      <c r="E11" s="55">
        <v>5.8284087586567</v>
      </c>
      <c r="F11" s="56">
        <f>E11/E20</f>
        <v>0.378637197847221</v>
      </c>
    </row>
    <row r="12" spans="1:6">
      <c r="A12" s="52"/>
      <c r="B12" s="52" t="s">
        <v>25</v>
      </c>
      <c r="C12" s="52"/>
      <c r="D12" s="41" t="s">
        <v>26</v>
      </c>
      <c r="E12" s="55">
        <v>0.891640972544</v>
      </c>
      <c r="F12" s="56">
        <f>E12/E20</f>
        <v>0.0579246331734017</v>
      </c>
    </row>
    <row r="13" spans="1:6">
      <c r="A13" s="52" t="s">
        <v>27</v>
      </c>
      <c r="B13" s="57" t="s">
        <v>28</v>
      </c>
      <c r="C13" s="57"/>
      <c r="D13" s="57"/>
      <c r="E13" s="53">
        <f>E14+E15+E16</f>
        <v>6.4028949873275</v>
      </c>
      <c r="F13" s="54">
        <f>E13/E20</f>
        <v>0.415958165684738</v>
      </c>
    </row>
    <row r="14" spans="1:6">
      <c r="A14" s="52"/>
      <c r="B14" s="52" t="s">
        <v>29</v>
      </c>
      <c r="C14" s="52"/>
      <c r="D14" s="41" t="s">
        <v>30</v>
      </c>
      <c r="E14" s="55">
        <v>5.3137663284304</v>
      </c>
      <c r="F14" s="56">
        <f>E14/E20</f>
        <v>0.345203927165107</v>
      </c>
    </row>
    <row r="15" spans="1:6">
      <c r="A15" s="52"/>
      <c r="B15" s="52" t="s">
        <v>31</v>
      </c>
      <c r="C15" s="52"/>
      <c r="D15" s="41" t="s">
        <v>32</v>
      </c>
      <c r="E15" s="55">
        <v>0.3523839073651</v>
      </c>
      <c r="F15" s="56">
        <f>E15/E20</f>
        <v>0.0228922954405016</v>
      </c>
    </row>
    <row r="16" spans="1:6">
      <c r="A16" s="52"/>
      <c r="B16" s="52" t="s">
        <v>33</v>
      </c>
      <c r="C16" s="52"/>
      <c r="D16" s="41" t="s">
        <v>34</v>
      </c>
      <c r="E16" s="55">
        <v>0.736744751532</v>
      </c>
      <c r="F16" s="56">
        <f>E16/E20</f>
        <v>0.0478619430791289</v>
      </c>
    </row>
    <row r="17" spans="1:6">
      <c r="A17" s="52" t="s">
        <v>35</v>
      </c>
      <c r="B17" s="57" t="s">
        <v>36</v>
      </c>
      <c r="C17" s="57"/>
      <c r="D17" s="57"/>
      <c r="E17" s="53">
        <f>E18+0.082224</f>
        <v>0.196998203082</v>
      </c>
      <c r="F17" s="54">
        <f>E17/E20</f>
        <v>0.012797806517108</v>
      </c>
    </row>
    <row r="18" spans="1:6">
      <c r="A18" s="52"/>
      <c r="B18" s="52" t="s">
        <v>37</v>
      </c>
      <c r="C18" s="52"/>
      <c r="D18" s="41" t="s">
        <v>38</v>
      </c>
      <c r="E18" s="55">
        <v>0.114774203082</v>
      </c>
      <c r="F18" s="56">
        <f>E18/E20</f>
        <v>0.00745620021512222</v>
      </c>
    </row>
    <row r="19" spans="1:6">
      <c r="A19" s="52" t="s">
        <v>39</v>
      </c>
      <c r="B19" s="51" t="s">
        <v>40</v>
      </c>
      <c r="C19" s="51"/>
      <c r="D19" s="51"/>
      <c r="E19" s="53">
        <v>0.2302491640104</v>
      </c>
      <c r="F19" s="54">
        <f>E19/E20</f>
        <v>0.0149579245172324</v>
      </c>
    </row>
    <row r="20" spans="1:6">
      <c r="A20" s="57" t="s">
        <v>41</v>
      </c>
      <c r="B20" s="57"/>
      <c r="C20" s="57"/>
      <c r="D20" s="57" t="s">
        <v>42</v>
      </c>
      <c r="E20" s="53">
        <f>E19+E17+E13+E10+E8+E6+E3</f>
        <v>15.3931224713121</v>
      </c>
      <c r="F20" s="54">
        <f>E20/E20</f>
        <v>1</v>
      </c>
    </row>
    <row r="21" spans="1:6">
      <c r="A21" s="51" t="s">
        <v>43</v>
      </c>
      <c r="B21" s="51"/>
      <c r="C21" s="51"/>
      <c r="D21" s="51"/>
      <c r="E21" s="58">
        <v>57.11</v>
      </c>
      <c r="F21" s="41"/>
    </row>
    <row r="22" spans="1:6">
      <c r="A22" s="51" t="s">
        <v>44</v>
      </c>
      <c r="B22" s="51"/>
      <c r="C22" s="51"/>
      <c r="D22" s="51" t="s">
        <v>45</v>
      </c>
      <c r="E22" s="53">
        <f>E20+E21</f>
        <v>72.5031224713121</v>
      </c>
      <c r="F22" s="41"/>
    </row>
  </sheetData>
  <mergeCells count="20">
    <mergeCell ref="A1:C1"/>
    <mergeCell ref="B3:D3"/>
    <mergeCell ref="B6:D6"/>
    <mergeCell ref="B8:D8"/>
    <mergeCell ref="B10:D10"/>
    <mergeCell ref="B13:D13"/>
    <mergeCell ref="B17:D17"/>
    <mergeCell ref="B19:D19"/>
    <mergeCell ref="A20:C20"/>
    <mergeCell ref="A21:D21"/>
    <mergeCell ref="A22:C22"/>
    <mergeCell ref="A3:A5"/>
    <mergeCell ref="A6:A7"/>
    <mergeCell ref="A8:A9"/>
    <mergeCell ref="A10:A12"/>
    <mergeCell ref="A13:A16"/>
    <mergeCell ref="A17:A18"/>
    <mergeCell ref="D1:D2"/>
    <mergeCell ref="E1:E2"/>
    <mergeCell ref="F1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workbookViewId="0">
      <selection activeCell="I19" sqref="I19"/>
    </sheetView>
  </sheetViews>
  <sheetFormatPr defaultColWidth="9" defaultRowHeight="14"/>
  <cols>
    <col min="1" max="1" width="9.75" customWidth="1"/>
    <col min="4" max="4" width="11" customWidth="1"/>
    <col min="5" max="5" width="21.375" customWidth="1"/>
    <col min="6" max="6" width="17.25" customWidth="1"/>
    <col min="8" max="9" width="15.125" customWidth="1"/>
    <col min="10" max="10" width="13" customWidth="1"/>
    <col min="11" max="11" width="14.875" customWidth="1"/>
  </cols>
  <sheetData>
    <row r="1" s="35" customFormat="1" spans="1:12">
      <c r="A1" s="37" t="s">
        <v>46</v>
      </c>
      <c r="B1" s="37" t="s">
        <v>47</v>
      </c>
      <c r="C1" s="37" t="s">
        <v>48</v>
      </c>
      <c r="D1" s="38" t="s">
        <v>49</v>
      </c>
      <c r="E1" s="37" t="s">
        <v>50</v>
      </c>
      <c r="F1" s="39" t="s">
        <v>51</v>
      </c>
      <c r="G1" s="37" t="s">
        <v>52</v>
      </c>
      <c r="H1" s="37" t="s">
        <v>53</v>
      </c>
      <c r="I1" s="37" t="s">
        <v>54</v>
      </c>
      <c r="J1" s="40" t="s">
        <v>55</v>
      </c>
      <c r="K1" s="37" t="s">
        <v>56</v>
      </c>
      <c r="L1" s="37" t="s">
        <v>57</v>
      </c>
    </row>
    <row r="2" s="36" customFormat="1" ht="14.25" customHeight="1" spans="1:12">
      <c r="A2" s="41" t="s">
        <v>58</v>
      </c>
      <c r="B2" s="42" t="s">
        <v>59</v>
      </c>
      <c r="C2" s="42" t="s">
        <v>60</v>
      </c>
      <c r="D2" s="43">
        <v>1504</v>
      </c>
      <c r="E2" s="42" t="s">
        <v>61</v>
      </c>
      <c r="F2" s="44">
        <v>1.336431</v>
      </c>
      <c r="G2" s="45" t="s">
        <v>62</v>
      </c>
      <c r="H2" s="45" t="s">
        <v>62</v>
      </c>
      <c r="I2" s="45" t="s">
        <v>62</v>
      </c>
      <c r="J2" s="45" t="s">
        <v>62</v>
      </c>
      <c r="K2" s="45" t="s">
        <v>62</v>
      </c>
      <c r="L2" s="42"/>
    </row>
    <row r="3" s="36" customFormat="1" ht="14.25" customHeight="1" spans="1:12">
      <c r="A3" s="41"/>
      <c r="B3" s="42"/>
      <c r="C3" s="42" t="s">
        <v>63</v>
      </c>
      <c r="D3" s="43">
        <v>1401</v>
      </c>
      <c r="E3" s="42" t="s">
        <v>64</v>
      </c>
      <c r="F3" s="44">
        <v>1.7876</v>
      </c>
      <c r="G3" s="42" t="s">
        <v>62</v>
      </c>
      <c r="H3" s="42" t="s">
        <v>62</v>
      </c>
      <c r="I3" s="45" t="s">
        <v>62</v>
      </c>
      <c r="J3" s="46">
        <v>75</v>
      </c>
      <c r="K3" s="42">
        <v>10</v>
      </c>
      <c r="L3" s="42"/>
    </row>
    <row r="4" s="36" customFormat="1" ht="14.25" customHeight="1" spans="1:12">
      <c r="A4" s="41"/>
      <c r="B4" s="42"/>
      <c r="C4" s="42" t="s">
        <v>65</v>
      </c>
      <c r="D4" s="43" t="s">
        <v>66</v>
      </c>
      <c r="E4" s="42" t="s">
        <v>64</v>
      </c>
      <c r="F4" s="44">
        <v>0.0697</v>
      </c>
      <c r="G4" s="42" t="s">
        <v>62</v>
      </c>
      <c r="H4" s="42" t="s">
        <v>62</v>
      </c>
      <c r="I4" s="45" t="s">
        <v>62</v>
      </c>
      <c r="J4" s="46">
        <v>75</v>
      </c>
      <c r="K4" s="42">
        <v>10</v>
      </c>
      <c r="L4" s="42"/>
    </row>
    <row r="5" s="36" customFormat="1" ht="14.25" customHeight="1" spans="1:12">
      <c r="A5" s="41"/>
      <c r="B5" s="42"/>
      <c r="C5" s="42" t="s">
        <v>67</v>
      </c>
      <c r="D5" s="43" t="s">
        <v>19</v>
      </c>
      <c r="E5" s="42" t="s">
        <v>20</v>
      </c>
      <c r="F5" s="44">
        <v>0.7536</v>
      </c>
      <c r="G5" s="47">
        <v>2.2</v>
      </c>
      <c r="H5" s="45">
        <v>40</v>
      </c>
      <c r="I5" s="45" t="s">
        <v>62</v>
      </c>
      <c r="J5" s="45">
        <v>28</v>
      </c>
      <c r="K5" s="45">
        <v>36</v>
      </c>
      <c r="L5" s="42"/>
    </row>
    <row r="6" s="36" customFormat="1" ht="14.25" customHeight="1" spans="1:12">
      <c r="A6" s="41"/>
      <c r="B6" s="42"/>
      <c r="C6" s="42" t="s">
        <v>68</v>
      </c>
      <c r="D6" s="43" t="s">
        <v>69</v>
      </c>
      <c r="E6" s="42" t="s">
        <v>70</v>
      </c>
      <c r="F6" s="44">
        <v>4.7465</v>
      </c>
      <c r="G6" s="45" t="s">
        <v>71</v>
      </c>
      <c r="H6" s="45" t="s">
        <v>62</v>
      </c>
      <c r="I6" s="45">
        <v>40</v>
      </c>
      <c r="J6" s="42" t="s">
        <v>62</v>
      </c>
      <c r="K6" s="45">
        <v>24</v>
      </c>
      <c r="L6" s="42"/>
    </row>
    <row r="7" s="36" customFormat="1" ht="14.25" customHeight="1" spans="1:12">
      <c r="A7" s="41"/>
      <c r="B7" s="42"/>
      <c r="C7" s="42" t="s">
        <v>72</v>
      </c>
      <c r="D7" s="43" t="s">
        <v>66</v>
      </c>
      <c r="E7" s="42" t="s">
        <v>64</v>
      </c>
      <c r="F7" s="44">
        <v>0.3123</v>
      </c>
      <c r="G7" s="42" t="s">
        <v>62</v>
      </c>
      <c r="H7" s="42" t="s">
        <v>62</v>
      </c>
      <c r="I7" s="45" t="s">
        <v>62</v>
      </c>
      <c r="J7" s="46">
        <v>75</v>
      </c>
      <c r="K7" s="42">
        <v>10</v>
      </c>
      <c r="L7" s="42"/>
    </row>
    <row r="8" s="36" customFormat="1" ht="14.25" customHeight="1" spans="1:12">
      <c r="A8" s="41"/>
      <c r="B8" s="42"/>
      <c r="C8" s="42" t="s">
        <v>73</v>
      </c>
      <c r="D8" s="43" t="s">
        <v>69</v>
      </c>
      <c r="E8" s="42" t="s">
        <v>70</v>
      </c>
      <c r="F8" s="44">
        <v>1.214</v>
      </c>
      <c r="G8" s="45" t="s">
        <v>71</v>
      </c>
      <c r="H8" s="45" t="s">
        <v>62</v>
      </c>
      <c r="I8" s="45">
        <v>40</v>
      </c>
      <c r="J8" s="42" t="s">
        <v>62</v>
      </c>
      <c r="K8" s="45">
        <v>24</v>
      </c>
      <c r="L8" s="42"/>
    </row>
    <row r="9" s="36" customFormat="1" ht="14.25" customHeight="1" spans="1:12">
      <c r="A9" s="41"/>
      <c r="B9" s="42"/>
      <c r="C9" s="42" t="s">
        <v>74</v>
      </c>
      <c r="D9" s="43" t="s">
        <v>69</v>
      </c>
      <c r="E9" s="42" t="s">
        <v>70</v>
      </c>
      <c r="F9" s="44">
        <v>1.4754</v>
      </c>
      <c r="G9" s="45" t="s">
        <v>71</v>
      </c>
      <c r="H9" s="45" t="s">
        <v>62</v>
      </c>
      <c r="I9" s="45">
        <v>40</v>
      </c>
      <c r="J9" s="42" t="s">
        <v>62</v>
      </c>
      <c r="K9" s="45">
        <v>24</v>
      </c>
      <c r="L9" s="42"/>
    </row>
    <row r="10" s="36" customFormat="1" ht="14.25" customHeight="1" spans="1:12">
      <c r="A10" s="41"/>
      <c r="B10" s="42"/>
      <c r="C10" s="42" t="s">
        <v>75</v>
      </c>
      <c r="D10" s="43" t="s">
        <v>66</v>
      </c>
      <c r="E10" s="42" t="s">
        <v>64</v>
      </c>
      <c r="F10" s="44">
        <v>0.3829</v>
      </c>
      <c r="G10" s="45" t="s">
        <v>62</v>
      </c>
      <c r="H10" s="42" t="s">
        <v>62</v>
      </c>
      <c r="I10" s="45" t="s">
        <v>62</v>
      </c>
      <c r="J10" s="46">
        <v>75</v>
      </c>
      <c r="K10" s="42">
        <v>10</v>
      </c>
      <c r="L10" s="42"/>
    </row>
    <row r="11" s="36" customFormat="1" ht="14.25" customHeight="1" spans="1:12">
      <c r="A11" s="41"/>
      <c r="B11" s="42"/>
      <c r="C11" s="42" t="s">
        <v>76</v>
      </c>
      <c r="D11" s="43" t="s">
        <v>77</v>
      </c>
      <c r="E11" s="44" t="s">
        <v>78</v>
      </c>
      <c r="F11" s="44">
        <v>1.5245</v>
      </c>
      <c r="G11" s="48" t="s">
        <v>79</v>
      </c>
      <c r="H11" s="45">
        <v>40</v>
      </c>
      <c r="I11" s="45" t="s">
        <v>62</v>
      </c>
      <c r="J11" s="45">
        <v>28</v>
      </c>
      <c r="K11" s="45">
        <v>60</v>
      </c>
      <c r="L11" s="42"/>
    </row>
    <row r="12" s="36" customFormat="1" ht="14.25" customHeight="1" spans="1:12">
      <c r="A12" s="41"/>
      <c r="B12" s="42"/>
      <c r="C12" s="42" t="s">
        <v>80</v>
      </c>
      <c r="D12" s="43" t="s">
        <v>66</v>
      </c>
      <c r="E12" s="42" t="s">
        <v>64</v>
      </c>
      <c r="F12" s="44">
        <v>0.3875</v>
      </c>
      <c r="G12" s="45" t="s">
        <v>62</v>
      </c>
      <c r="H12" s="42" t="s">
        <v>62</v>
      </c>
      <c r="I12" s="45" t="s">
        <v>62</v>
      </c>
      <c r="J12" s="46">
        <v>75</v>
      </c>
      <c r="K12" s="42">
        <v>10</v>
      </c>
      <c r="L12" s="42"/>
    </row>
    <row r="13" s="36" customFormat="1" ht="14.25" customHeight="1" spans="1:12">
      <c r="A13" s="41"/>
      <c r="B13" s="42"/>
      <c r="C13" s="42" t="s">
        <v>81</v>
      </c>
      <c r="D13" s="43" t="s">
        <v>66</v>
      </c>
      <c r="E13" s="42" t="s">
        <v>64</v>
      </c>
      <c r="F13" s="44">
        <v>0.43</v>
      </c>
      <c r="G13" s="45" t="s">
        <v>62</v>
      </c>
      <c r="H13" s="42" t="s">
        <v>62</v>
      </c>
      <c r="I13" s="45" t="s">
        <v>62</v>
      </c>
      <c r="J13" s="46">
        <v>75</v>
      </c>
      <c r="K13" s="42">
        <v>10</v>
      </c>
      <c r="L13" s="42"/>
    </row>
    <row r="14" s="36" customFormat="1" ht="14.25" customHeight="1" spans="1:12">
      <c r="A14" s="41"/>
      <c r="B14" s="42"/>
      <c r="C14" s="42" t="s">
        <v>82</v>
      </c>
      <c r="D14" s="43" t="s">
        <v>83</v>
      </c>
      <c r="E14" s="42" t="s">
        <v>84</v>
      </c>
      <c r="F14" s="44">
        <v>1.8887</v>
      </c>
      <c r="G14" s="45">
        <v>2.6</v>
      </c>
      <c r="H14" s="45">
        <v>28</v>
      </c>
      <c r="I14" s="45" t="s">
        <v>62</v>
      </c>
      <c r="J14" s="45">
        <v>30</v>
      </c>
      <c r="K14" s="45" t="s">
        <v>85</v>
      </c>
      <c r="L14" s="42"/>
    </row>
    <row r="15" s="36" customFormat="1" ht="14.25" customHeight="1" spans="1:12">
      <c r="A15" s="41"/>
      <c r="B15" s="42"/>
      <c r="C15" s="42" t="s">
        <v>86</v>
      </c>
      <c r="D15" s="43" t="s">
        <v>19</v>
      </c>
      <c r="E15" s="42" t="s">
        <v>20</v>
      </c>
      <c r="F15" s="44">
        <v>0.4661</v>
      </c>
      <c r="G15" s="47">
        <v>2.5</v>
      </c>
      <c r="H15" s="45">
        <v>45</v>
      </c>
      <c r="I15" s="45" t="s">
        <v>62</v>
      </c>
      <c r="J15" s="45">
        <v>25</v>
      </c>
      <c r="K15" s="45" t="s">
        <v>87</v>
      </c>
      <c r="L15" s="42"/>
    </row>
    <row r="16" s="36" customFormat="1" ht="14.25" customHeight="1" spans="1:12">
      <c r="A16" s="41"/>
      <c r="B16" s="42"/>
      <c r="C16" s="42" t="s">
        <v>88</v>
      </c>
      <c r="D16" s="43" t="s">
        <v>69</v>
      </c>
      <c r="E16" s="42" t="s">
        <v>70</v>
      </c>
      <c r="F16" s="44">
        <v>3.4006</v>
      </c>
      <c r="G16" s="45" t="s">
        <v>71</v>
      </c>
      <c r="H16" s="45" t="s">
        <v>62</v>
      </c>
      <c r="I16" s="45">
        <v>40</v>
      </c>
      <c r="J16" s="42" t="s">
        <v>62</v>
      </c>
      <c r="K16" s="45">
        <v>24</v>
      </c>
      <c r="L16" s="42"/>
    </row>
    <row r="17" s="36" customFormat="1" ht="14.25" customHeight="1" spans="1:12">
      <c r="A17" s="41"/>
      <c r="B17" s="42"/>
      <c r="C17" s="42" t="s">
        <v>89</v>
      </c>
      <c r="D17" s="43" t="s">
        <v>69</v>
      </c>
      <c r="E17" s="42" t="s">
        <v>70</v>
      </c>
      <c r="F17" s="44">
        <v>3.2881</v>
      </c>
      <c r="G17" s="45" t="s">
        <v>71</v>
      </c>
      <c r="H17" s="45" t="s">
        <v>62</v>
      </c>
      <c r="I17" s="45">
        <v>40</v>
      </c>
      <c r="J17" s="42" t="s">
        <v>62</v>
      </c>
      <c r="K17" s="45">
        <v>24</v>
      </c>
      <c r="L17" s="42"/>
    </row>
    <row r="18" s="36" customFormat="1" ht="14.25" customHeight="1" spans="1:12">
      <c r="A18" s="41"/>
      <c r="B18" s="42"/>
      <c r="C18" s="42" t="s">
        <v>90</v>
      </c>
      <c r="D18" s="43" t="s">
        <v>69</v>
      </c>
      <c r="E18" s="42" t="s">
        <v>70</v>
      </c>
      <c r="F18" s="44">
        <v>1.2582</v>
      </c>
      <c r="G18" s="45" t="s">
        <v>71</v>
      </c>
      <c r="H18" s="45" t="s">
        <v>62</v>
      </c>
      <c r="I18" s="45">
        <v>40</v>
      </c>
      <c r="J18" s="42" t="s">
        <v>62</v>
      </c>
      <c r="K18" s="45">
        <v>24</v>
      </c>
      <c r="L18" s="42"/>
    </row>
    <row r="19" s="36" customFormat="1" ht="14.25" customHeight="1" spans="1:12">
      <c r="A19" s="41"/>
      <c r="B19" s="42"/>
      <c r="C19" s="42" t="s">
        <v>91</v>
      </c>
      <c r="D19" s="43" t="s">
        <v>69</v>
      </c>
      <c r="E19" s="42" t="s">
        <v>70</v>
      </c>
      <c r="F19" s="44">
        <v>0.2813</v>
      </c>
      <c r="G19" s="45" t="s">
        <v>71</v>
      </c>
      <c r="H19" s="45" t="s">
        <v>62</v>
      </c>
      <c r="I19" s="45">
        <v>40</v>
      </c>
      <c r="J19" s="42" t="s">
        <v>62</v>
      </c>
      <c r="K19" s="45">
        <v>24</v>
      </c>
      <c r="L19" s="42"/>
    </row>
    <row r="20" s="36" customFormat="1" ht="14.25" customHeight="1" spans="1:12">
      <c r="A20" s="41"/>
      <c r="B20" s="42"/>
      <c r="C20" s="42" t="s">
        <v>92</v>
      </c>
      <c r="D20" s="43" t="s">
        <v>69</v>
      </c>
      <c r="E20" s="42" t="s">
        <v>70</v>
      </c>
      <c r="F20" s="44">
        <v>0.1333</v>
      </c>
      <c r="G20" s="45" t="s">
        <v>71</v>
      </c>
      <c r="H20" s="45" t="s">
        <v>62</v>
      </c>
      <c r="I20" s="45">
        <v>40</v>
      </c>
      <c r="J20" s="42" t="s">
        <v>62</v>
      </c>
      <c r="K20" s="45">
        <v>24</v>
      </c>
      <c r="L20" s="42"/>
    </row>
    <row r="21" s="36" customFormat="1" ht="14.25" customHeight="1" spans="1:12">
      <c r="A21" s="41"/>
      <c r="B21" s="42"/>
      <c r="C21" s="42" t="s">
        <v>93</v>
      </c>
      <c r="D21" s="43" t="s">
        <v>69</v>
      </c>
      <c r="E21" s="42" t="s">
        <v>70</v>
      </c>
      <c r="F21" s="44">
        <v>0.1649</v>
      </c>
      <c r="G21" s="45" t="s">
        <v>71</v>
      </c>
      <c r="H21" s="45" t="s">
        <v>62</v>
      </c>
      <c r="I21" s="45">
        <v>40</v>
      </c>
      <c r="J21" s="42" t="s">
        <v>62</v>
      </c>
      <c r="K21" s="45">
        <v>24</v>
      </c>
      <c r="L21" s="42"/>
    </row>
    <row r="22" s="36" customFormat="1" ht="14.25" customHeight="1" spans="1:12">
      <c r="A22" s="41"/>
      <c r="B22" s="42"/>
      <c r="C22" s="42" t="s">
        <v>94</v>
      </c>
      <c r="D22" s="43" t="s">
        <v>69</v>
      </c>
      <c r="E22" s="42" t="s">
        <v>70</v>
      </c>
      <c r="F22" s="44">
        <v>0.6687</v>
      </c>
      <c r="G22" s="45" t="s">
        <v>71</v>
      </c>
      <c r="H22" s="45" t="s">
        <v>62</v>
      </c>
      <c r="I22" s="45">
        <v>40</v>
      </c>
      <c r="J22" s="42" t="s">
        <v>62</v>
      </c>
      <c r="K22" s="45">
        <v>24</v>
      </c>
      <c r="L22" s="42"/>
    </row>
    <row r="23" s="36" customFormat="1" ht="14.25" customHeight="1" spans="1:12">
      <c r="A23" s="41"/>
      <c r="B23" s="42"/>
      <c r="C23" s="42" t="s">
        <v>95</v>
      </c>
      <c r="D23" s="43" t="s">
        <v>69</v>
      </c>
      <c r="E23" s="42" t="s">
        <v>70</v>
      </c>
      <c r="F23" s="44">
        <v>0.6495</v>
      </c>
      <c r="G23" s="45" t="s">
        <v>71</v>
      </c>
      <c r="H23" s="45" t="s">
        <v>62</v>
      </c>
      <c r="I23" s="45">
        <v>40</v>
      </c>
      <c r="J23" s="42" t="s">
        <v>62</v>
      </c>
      <c r="K23" s="45">
        <v>24</v>
      </c>
      <c r="L23" s="42"/>
    </row>
    <row r="24" s="36" customFormat="1" ht="14.25" customHeight="1" spans="1:12">
      <c r="A24" s="41"/>
      <c r="B24" s="42"/>
      <c r="C24" s="42" t="s">
        <v>96</v>
      </c>
      <c r="D24" s="43" t="s">
        <v>66</v>
      </c>
      <c r="E24" s="42" t="s">
        <v>64</v>
      </c>
      <c r="F24" s="44">
        <v>0.1675</v>
      </c>
      <c r="G24" s="42" t="s">
        <v>62</v>
      </c>
      <c r="H24" s="42" t="s">
        <v>62</v>
      </c>
      <c r="I24" s="45" t="s">
        <v>62</v>
      </c>
      <c r="J24" s="46">
        <v>75</v>
      </c>
      <c r="K24" s="42">
        <v>10</v>
      </c>
      <c r="L24" s="42"/>
    </row>
    <row r="25" s="36" customFormat="1" ht="14.25" customHeight="1" spans="1:12">
      <c r="A25" s="41"/>
      <c r="B25" s="42"/>
      <c r="C25" s="42" t="s">
        <v>97</v>
      </c>
      <c r="D25" s="43" t="s">
        <v>19</v>
      </c>
      <c r="E25" s="42" t="s">
        <v>20</v>
      </c>
      <c r="F25" s="44">
        <v>1.8639</v>
      </c>
      <c r="G25" s="47">
        <v>3.5</v>
      </c>
      <c r="H25" s="45" t="s">
        <v>98</v>
      </c>
      <c r="I25" s="45" t="s">
        <v>62</v>
      </c>
      <c r="J25" s="45">
        <v>28</v>
      </c>
      <c r="K25" s="45">
        <v>60</v>
      </c>
      <c r="L25" s="42"/>
    </row>
    <row r="26" s="36" customFormat="1" ht="14.25" customHeight="1" spans="1:12">
      <c r="A26" s="41"/>
      <c r="B26" s="42"/>
      <c r="C26" s="42" t="s">
        <v>99</v>
      </c>
      <c r="D26" s="43" t="s">
        <v>19</v>
      </c>
      <c r="E26" s="42" t="s">
        <v>20</v>
      </c>
      <c r="F26" s="44">
        <v>0.4587</v>
      </c>
      <c r="G26" s="47">
        <v>2.5</v>
      </c>
      <c r="H26" s="45">
        <v>45</v>
      </c>
      <c r="I26" s="45" t="s">
        <v>62</v>
      </c>
      <c r="J26" s="45">
        <v>25</v>
      </c>
      <c r="K26" s="45" t="s">
        <v>87</v>
      </c>
      <c r="L26" s="42"/>
    </row>
    <row r="27" s="36" customFormat="1" ht="14.25" customHeight="1" spans="1:12">
      <c r="A27" s="41"/>
      <c r="B27" s="42"/>
      <c r="C27" s="42" t="s">
        <v>100</v>
      </c>
      <c r="D27" s="43" t="s">
        <v>83</v>
      </c>
      <c r="E27" s="42" t="s">
        <v>84</v>
      </c>
      <c r="F27" s="44">
        <v>1.6744</v>
      </c>
      <c r="G27" s="45">
        <v>2.6</v>
      </c>
      <c r="H27" s="45">
        <v>28</v>
      </c>
      <c r="I27" s="45" t="s">
        <v>62</v>
      </c>
      <c r="J27" s="45">
        <v>30</v>
      </c>
      <c r="K27" s="45" t="s">
        <v>85</v>
      </c>
      <c r="L27" s="42"/>
    </row>
    <row r="28" s="36" customFormat="1" ht="14.25" customHeight="1" spans="1:12">
      <c r="A28" s="41"/>
      <c r="B28" s="42"/>
      <c r="C28" s="42" t="s">
        <v>101</v>
      </c>
      <c r="D28" s="43" t="s">
        <v>66</v>
      </c>
      <c r="E28" s="42" t="s">
        <v>64</v>
      </c>
      <c r="F28" s="44">
        <v>0.1671</v>
      </c>
      <c r="G28" s="42" t="s">
        <v>62</v>
      </c>
      <c r="H28" s="42" t="s">
        <v>62</v>
      </c>
      <c r="I28" s="45" t="s">
        <v>62</v>
      </c>
      <c r="J28" s="46">
        <v>75</v>
      </c>
      <c r="K28" s="42">
        <v>10</v>
      </c>
      <c r="L28" s="42"/>
    </row>
    <row r="29" s="36" customFormat="1" ht="14.25" customHeight="1" spans="1:12">
      <c r="A29" s="41"/>
      <c r="B29" s="42"/>
      <c r="C29" s="42" t="s">
        <v>102</v>
      </c>
      <c r="D29" s="43" t="s">
        <v>69</v>
      </c>
      <c r="E29" s="42" t="s">
        <v>70</v>
      </c>
      <c r="F29" s="44">
        <v>2.077</v>
      </c>
      <c r="G29" s="45" t="s">
        <v>71</v>
      </c>
      <c r="H29" s="45" t="s">
        <v>62</v>
      </c>
      <c r="I29" s="45">
        <v>40</v>
      </c>
      <c r="J29" s="42" t="s">
        <v>62</v>
      </c>
      <c r="K29" s="45">
        <v>24</v>
      </c>
      <c r="L29" s="42"/>
    </row>
    <row r="30" s="36" customFormat="1" ht="14.25" customHeight="1" spans="1:12">
      <c r="A30" s="41"/>
      <c r="B30" s="42"/>
      <c r="C30" s="42" t="s">
        <v>103</v>
      </c>
      <c r="D30" s="43" t="s">
        <v>69</v>
      </c>
      <c r="E30" s="42" t="s">
        <v>70</v>
      </c>
      <c r="F30" s="44">
        <v>2.4081</v>
      </c>
      <c r="G30" s="45" t="s">
        <v>71</v>
      </c>
      <c r="H30" s="45" t="s">
        <v>62</v>
      </c>
      <c r="I30" s="45">
        <v>40</v>
      </c>
      <c r="J30" s="42" t="s">
        <v>62</v>
      </c>
      <c r="K30" s="45">
        <v>24</v>
      </c>
      <c r="L30" s="42"/>
    </row>
    <row r="31" s="36" customFormat="1" ht="14.25" customHeight="1" spans="1:12">
      <c r="A31" s="41"/>
      <c r="B31" s="42"/>
      <c r="C31" s="42" t="s">
        <v>104</v>
      </c>
      <c r="D31" s="43" t="s">
        <v>69</v>
      </c>
      <c r="E31" s="42" t="s">
        <v>70</v>
      </c>
      <c r="F31" s="44">
        <v>0.7189</v>
      </c>
      <c r="G31" s="45" t="s">
        <v>71</v>
      </c>
      <c r="H31" s="45" t="s">
        <v>62</v>
      </c>
      <c r="I31" s="45">
        <v>40</v>
      </c>
      <c r="J31" s="42" t="s">
        <v>62</v>
      </c>
      <c r="K31" s="45">
        <v>24</v>
      </c>
      <c r="L31" s="42"/>
    </row>
    <row r="32" s="36" customFormat="1" ht="14.25" customHeight="1" spans="1:12">
      <c r="A32" s="41"/>
      <c r="B32" s="42"/>
      <c r="C32" s="42" t="s">
        <v>105</v>
      </c>
      <c r="D32" s="43" t="s">
        <v>69</v>
      </c>
      <c r="E32" s="42" t="s">
        <v>70</v>
      </c>
      <c r="F32" s="44">
        <v>0.6035</v>
      </c>
      <c r="G32" s="45" t="s">
        <v>71</v>
      </c>
      <c r="H32" s="45" t="s">
        <v>62</v>
      </c>
      <c r="I32" s="45">
        <v>40</v>
      </c>
      <c r="J32" s="42" t="s">
        <v>62</v>
      </c>
      <c r="K32" s="45">
        <v>24</v>
      </c>
      <c r="L32" s="42"/>
    </row>
    <row r="33" s="36" customFormat="1" ht="14.25" customHeight="1" spans="1:12">
      <c r="A33" s="41"/>
      <c r="B33" s="42"/>
      <c r="C33" s="42" t="s">
        <v>106</v>
      </c>
      <c r="D33" s="43" t="s">
        <v>69</v>
      </c>
      <c r="E33" s="42" t="s">
        <v>70</v>
      </c>
      <c r="F33" s="44">
        <v>0.8021</v>
      </c>
      <c r="G33" s="45" t="s">
        <v>71</v>
      </c>
      <c r="H33" s="45" t="s">
        <v>62</v>
      </c>
      <c r="I33" s="45">
        <v>40</v>
      </c>
      <c r="J33" s="42" t="s">
        <v>62</v>
      </c>
      <c r="K33" s="45">
        <v>24</v>
      </c>
      <c r="L33" s="42"/>
    </row>
    <row r="34" s="36" customFormat="1" ht="14.25" customHeight="1" spans="1:12">
      <c r="A34" s="41"/>
      <c r="B34" s="42"/>
      <c r="C34" s="42" t="s">
        <v>107</v>
      </c>
      <c r="D34" s="43" t="s">
        <v>69</v>
      </c>
      <c r="E34" s="42" t="s">
        <v>70</v>
      </c>
      <c r="F34" s="44">
        <v>0.3451</v>
      </c>
      <c r="G34" s="45" t="s">
        <v>71</v>
      </c>
      <c r="H34" s="45" t="s">
        <v>62</v>
      </c>
      <c r="I34" s="45">
        <v>40</v>
      </c>
      <c r="J34" s="42" t="s">
        <v>62</v>
      </c>
      <c r="K34" s="45">
        <v>24</v>
      </c>
      <c r="L34" s="42"/>
    </row>
    <row r="35" s="36" customFormat="1" ht="14.25" customHeight="1" spans="1:12">
      <c r="A35" s="41"/>
      <c r="B35" s="42"/>
      <c r="C35" s="42" t="s">
        <v>108</v>
      </c>
      <c r="D35" s="43" t="s">
        <v>69</v>
      </c>
      <c r="E35" s="42" t="s">
        <v>70</v>
      </c>
      <c r="F35" s="44">
        <v>0.3552</v>
      </c>
      <c r="G35" s="45" t="s">
        <v>71</v>
      </c>
      <c r="H35" s="45" t="s">
        <v>62</v>
      </c>
      <c r="I35" s="45">
        <v>40</v>
      </c>
      <c r="J35" s="42" t="s">
        <v>62</v>
      </c>
      <c r="K35" s="45">
        <v>24</v>
      </c>
      <c r="L35" s="42"/>
    </row>
    <row r="36" s="36" customFormat="1" ht="14.25" customHeight="1" spans="1:12">
      <c r="A36" s="41"/>
      <c r="B36" s="42"/>
      <c r="C36" s="42" t="s">
        <v>109</v>
      </c>
      <c r="D36" s="43" t="s">
        <v>66</v>
      </c>
      <c r="E36" s="42" t="s">
        <v>64</v>
      </c>
      <c r="F36" s="44">
        <v>0.1437</v>
      </c>
      <c r="G36" s="42" t="s">
        <v>62</v>
      </c>
      <c r="H36" s="42" t="s">
        <v>62</v>
      </c>
      <c r="I36" s="45" t="s">
        <v>62</v>
      </c>
      <c r="J36" s="46">
        <v>75</v>
      </c>
      <c r="K36" s="42">
        <v>10</v>
      </c>
      <c r="L36" s="42"/>
    </row>
    <row r="37" s="36" customFormat="1" ht="14.25" customHeight="1" spans="1:12">
      <c r="A37" s="41"/>
      <c r="B37" s="42"/>
      <c r="C37" s="42" t="s">
        <v>110</v>
      </c>
      <c r="D37" s="43" t="s">
        <v>19</v>
      </c>
      <c r="E37" s="42" t="s">
        <v>20</v>
      </c>
      <c r="F37" s="44">
        <v>1.7128</v>
      </c>
      <c r="G37" s="47">
        <v>3.5</v>
      </c>
      <c r="H37" s="45" t="s">
        <v>98</v>
      </c>
      <c r="I37" s="45" t="s">
        <v>62</v>
      </c>
      <c r="J37" s="45">
        <v>28</v>
      </c>
      <c r="K37" s="45">
        <v>60</v>
      </c>
      <c r="L37" s="42"/>
    </row>
    <row r="38" s="36" customFormat="1" ht="14.25" customHeight="1" spans="1:12">
      <c r="A38" s="41"/>
      <c r="B38" s="42"/>
      <c r="C38" s="42" t="s">
        <v>111</v>
      </c>
      <c r="D38" s="43" t="s">
        <v>83</v>
      </c>
      <c r="E38" s="42" t="s">
        <v>84</v>
      </c>
      <c r="F38" s="44">
        <v>1.8478</v>
      </c>
      <c r="G38" s="45">
        <v>2.6</v>
      </c>
      <c r="H38" s="45">
        <v>28</v>
      </c>
      <c r="I38" s="45" t="s">
        <v>62</v>
      </c>
      <c r="J38" s="45">
        <v>30</v>
      </c>
      <c r="K38" s="45" t="s">
        <v>85</v>
      </c>
      <c r="L38" s="42"/>
    </row>
    <row r="39" s="36" customFormat="1" ht="14.25" customHeight="1" spans="1:12">
      <c r="A39" s="41"/>
      <c r="B39" s="42"/>
      <c r="C39" s="42" t="s">
        <v>112</v>
      </c>
      <c r="D39" s="43" t="s">
        <v>66</v>
      </c>
      <c r="E39" s="42" t="s">
        <v>64</v>
      </c>
      <c r="F39" s="44">
        <v>0.1546</v>
      </c>
      <c r="G39" s="42" t="s">
        <v>62</v>
      </c>
      <c r="H39" s="42" t="s">
        <v>62</v>
      </c>
      <c r="I39" s="45" t="s">
        <v>62</v>
      </c>
      <c r="J39" s="46">
        <v>75</v>
      </c>
      <c r="K39" s="42">
        <v>10</v>
      </c>
      <c r="L39" s="42"/>
    </row>
    <row r="40" s="36" customFormat="1" ht="14.25" customHeight="1" spans="1:12">
      <c r="A40" s="41"/>
      <c r="B40" s="42"/>
      <c r="C40" s="42" t="s">
        <v>113</v>
      </c>
      <c r="D40" s="43" t="s">
        <v>69</v>
      </c>
      <c r="E40" s="42" t="s">
        <v>70</v>
      </c>
      <c r="F40" s="44">
        <v>4.0557</v>
      </c>
      <c r="G40" s="45" t="s">
        <v>71</v>
      </c>
      <c r="I40" s="45">
        <v>40</v>
      </c>
      <c r="J40" s="42" t="s">
        <v>62</v>
      </c>
      <c r="K40" s="45">
        <v>24</v>
      </c>
      <c r="L40" s="42"/>
    </row>
    <row r="41" s="36" customFormat="1" ht="14.25" customHeight="1" spans="1:12">
      <c r="A41" s="41"/>
      <c r="B41" s="42"/>
      <c r="C41" s="42" t="s">
        <v>114</v>
      </c>
      <c r="D41" s="43" t="s">
        <v>115</v>
      </c>
      <c r="E41" s="42" t="s">
        <v>116</v>
      </c>
      <c r="F41" s="44">
        <v>0.1542</v>
      </c>
      <c r="G41" s="45" t="s">
        <v>117</v>
      </c>
      <c r="H41" s="45" t="s">
        <v>62</v>
      </c>
      <c r="I41" s="45" t="s">
        <v>62</v>
      </c>
      <c r="J41" s="45" t="s">
        <v>62</v>
      </c>
      <c r="K41" s="45">
        <v>10</v>
      </c>
      <c r="L41" s="42"/>
    </row>
    <row r="42" s="36" customFormat="1" ht="14.25" customHeight="1" spans="1:12">
      <c r="A42" s="41"/>
      <c r="B42" s="42"/>
      <c r="C42" s="42" t="s">
        <v>118</v>
      </c>
      <c r="D42" s="43" t="s">
        <v>119</v>
      </c>
      <c r="E42" s="42" t="s">
        <v>120</v>
      </c>
      <c r="F42" s="44">
        <v>0.1595</v>
      </c>
      <c r="G42" s="49">
        <v>2</v>
      </c>
      <c r="H42" s="42">
        <v>40</v>
      </c>
      <c r="I42" s="45" t="s">
        <v>62</v>
      </c>
      <c r="J42" s="46">
        <v>30</v>
      </c>
      <c r="K42" s="42">
        <v>36</v>
      </c>
      <c r="L42" s="42"/>
    </row>
    <row r="43" s="36" customFormat="1" ht="14.25" customHeight="1" spans="1:12">
      <c r="A43" s="41"/>
      <c r="B43" s="42"/>
      <c r="C43" s="42" t="s">
        <v>121</v>
      </c>
      <c r="D43" s="43" t="s">
        <v>19</v>
      </c>
      <c r="E43" s="42" t="s">
        <v>20</v>
      </c>
      <c r="F43" s="44">
        <v>0.3298</v>
      </c>
      <c r="G43" s="47">
        <v>2.5</v>
      </c>
      <c r="H43" s="45">
        <v>45</v>
      </c>
      <c r="I43" s="45" t="s">
        <v>62</v>
      </c>
      <c r="J43" s="45">
        <v>25</v>
      </c>
      <c r="K43" s="45" t="s">
        <v>87</v>
      </c>
      <c r="L43" s="42"/>
    </row>
    <row r="44" s="36" customFormat="1" ht="14.25" customHeight="1" spans="1:12">
      <c r="A44" s="41"/>
      <c r="B44" s="42"/>
      <c r="C44" s="42" t="s">
        <v>122</v>
      </c>
      <c r="D44" s="43" t="s">
        <v>77</v>
      </c>
      <c r="E44" s="44" t="s">
        <v>78</v>
      </c>
      <c r="F44" s="44">
        <v>1.8152</v>
      </c>
      <c r="G44" s="48" t="s">
        <v>123</v>
      </c>
      <c r="H44" s="45" t="s">
        <v>124</v>
      </c>
      <c r="I44" s="45" t="s">
        <v>62</v>
      </c>
      <c r="J44" s="45">
        <v>25</v>
      </c>
      <c r="K44" s="45">
        <v>50</v>
      </c>
      <c r="L44" s="42"/>
    </row>
    <row r="45" spans="1:12">
      <c r="A45" s="41"/>
      <c r="B45" s="42"/>
      <c r="C45" s="44" t="s">
        <v>125</v>
      </c>
      <c r="D45" s="43">
        <v>1402</v>
      </c>
      <c r="E45" s="44" t="s">
        <v>126</v>
      </c>
      <c r="F45" s="44">
        <v>4.8597</v>
      </c>
      <c r="G45" s="44" t="s">
        <v>62</v>
      </c>
      <c r="H45" s="44" t="s">
        <v>62</v>
      </c>
      <c r="I45" s="45" t="s">
        <v>62</v>
      </c>
      <c r="J45" s="44" t="s">
        <v>62</v>
      </c>
      <c r="K45" s="44" t="s">
        <v>62</v>
      </c>
      <c r="L45" s="44"/>
    </row>
  </sheetData>
  <autoFilter xmlns:etc="http://www.wps.cn/officeDocument/2017/etCustomData" ref="E1:E45" etc:filterBottomFollowUsedRange="0">
    <extLst/>
  </autoFilter>
  <mergeCells count="2">
    <mergeCell ref="A2:A45"/>
    <mergeCell ref="B2:B4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6"/>
  <sheetViews>
    <sheetView tabSelected="1" workbookViewId="0">
      <selection activeCell="E3" sqref="E3:E22"/>
    </sheetView>
  </sheetViews>
  <sheetFormatPr defaultColWidth="9" defaultRowHeight="14"/>
  <cols>
    <col min="1" max="1" width="11.875" style="1" customWidth="1"/>
    <col min="2" max="3" width="9" style="1"/>
    <col min="4" max="4" width="37.375" style="1" customWidth="1"/>
    <col min="5" max="5" width="16.125" style="2" customWidth="1"/>
    <col min="6" max="6" width="17.375" style="1" customWidth="1"/>
    <col min="7" max="7" width="18.125" style="1" customWidth="1"/>
    <col min="8" max="8" width="9" style="1"/>
    <col min="9" max="9" width="32.375" style="1" customWidth="1"/>
    <col min="10" max="10" width="17.125" style="1" customWidth="1"/>
    <col min="11" max="16384" width="9" style="1"/>
  </cols>
  <sheetData>
    <row r="1" ht="14.25" customHeight="1" spans="1:18">
      <c r="A1" s="3" t="s">
        <v>127</v>
      </c>
      <c r="B1" s="4"/>
      <c r="C1" s="4"/>
      <c r="D1" s="5"/>
      <c r="E1" s="6" t="s">
        <v>51</v>
      </c>
      <c r="F1" s="7" t="s">
        <v>128</v>
      </c>
    </row>
    <row r="2" ht="14.25" customHeight="1" spans="1:18">
      <c r="A2" s="8" t="s">
        <v>4</v>
      </c>
      <c r="B2" s="7" t="s">
        <v>129</v>
      </c>
      <c r="C2" s="7"/>
      <c r="D2" s="7"/>
      <c r="E2" s="6"/>
      <c r="F2" s="7"/>
      <c r="G2" s="9"/>
      <c r="H2" s="9"/>
      <c r="I2" s="9"/>
      <c r="J2" s="9"/>
      <c r="K2" s="9"/>
      <c r="L2" s="9"/>
      <c r="M2" s="9"/>
      <c r="N2" s="9"/>
    </row>
    <row r="3" ht="14.25" customHeight="1" spans="1:18">
      <c r="A3" s="8" t="s">
        <v>130</v>
      </c>
      <c r="B3" s="7" t="s">
        <v>8</v>
      </c>
      <c r="C3" s="7"/>
      <c r="D3" s="7"/>
      <c r="E3" s="6">
        <f>E4+E6</f>
        <v>5.5704</v>
      </c>
      <c r="F3" s="10">
        <f>E3/E21</f>
        <v>0.0768329974717276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ht="14.25" customHeight="1" spans="1:18">
      <c r="A4" s="8"/>
      <c r="B4" s="11" t="s">
        <v>131</v>
      </c>
      <c r="C4" s="12" t="s">
        <v>132</v>
      </c>
      <c r="D4" s="12"/>
      <c r="E4" s="13">
        <f>E5</f>
        <v>5.4109</v>
      </c>
      <c r="F4" s="10"/>
      <c r="G4" s="14"/>
      <c r="H4" s="9"/>
      <c r="I4" s="14"/>
      <c r="J4" s="15"/>
      <c r="K4" s="9"/>
      <c r="L4" s="9"/>
      <c r="M4" s="9"/>
      <c r="N4" s="9"/>
      <c r="O4" s="9"/>
      <c r="P4" s="9"/>
      <c r="Q4" s="9"/>
      <c r="R4" s="9"/>
    </row>
    <row r="5" ht="14.25" customHeight="1" spans="1:18">
      <c r="A5" s="8"/>
      <c r="B5" s="11"/>
      <c r="C5" s="12" t="s">
        <v>131</v>
      </c>
      <c r="D5" s="12" t="s">
        <v>133</v>
      </c>
      <c r="E5" s="13">
        <v>5.4109</v>
      </c>
      <c r="F5" s="10"/>
      <c r="G5" s="14"/>
      <c r="H5" s="9"/>
      <c r="I5" s="14"/>
      <c r="J5" s="15"/>
      <c r="K5" s="9"/>
      <c r="L5" s="9"/>
      <c r="M5" s="9"/>
      <c r="N5" s="9"/>
      <c r="O5" s="9"/>
      <c r="P5" s="9"/>
      <c r="Q5" s="9"/>
      <c r="R5" s="9"/>
    </row>
    <row r="6" ht="14.25" customHeight="1" spans="1:18">
      <c r="A6" s="8"/>
      <c r="B6" s="11"/>
      <c r="C6" s="11" t="s">
        <v>134</v>
      </c>
      <c r="D6" s="11"/>
      <c r="E6" s="13">
        <v>0.1595</v>
      </c>
      <c r="F6" s="10"/>
      <c r="G6" s="16"/>
      <c r="H6" s="14"/>
      <c r="I6" s="9"/>
      <c r="J6" s="9"/>
      <c r="K6" s="9"/>
      <c r="L6" s="9"/>
      <c r="M6" s="9"/>
      <c r="N6" s="9"/>
      <c r="O6" s="9"/>
      <c r="P6" s="9"/>
      <c r="Q6" s="9"/>
      <c r="R6" s="9"/>
    </row>
    <row r="7" ht="14.25" customHeight="1" spans="1:18">
      <c r="A7" s="17" t="s">
        <v>135</v>
      </c>
      <c r="B7" s="7" t="s">
        <v>18</v>
      </c>
      <c r="C7" s="7"/>
      <c r="D7" s="7"/>
      <c r="E7" s="6">
        <f>E8+E9</f>
        <v>8.9246</v>
      </c>
      <c r="F7" s="18">
        <f>E7/E21</f>
        <v>0.123097761244467</v>
      </c>
      <c r="G7" s="9"/>
      <c r="H7" s="9"/>
      <c r="K7" s="9"/>
      <c r="L7" s="9"/>
      <c r="M7" s="9"/>
      <c r="N7" s="9"/>
      <c r="O7" s="9"/>
      <c r="P7" s="9"/>
      <c r="Q7" s="9"/>
      <c r="R7" s="9"/>
    </row>
    <row r="8" spans="1:18">
      <c r="A8" s="19"/>
      <c r="B8" s="20" t="s">
        <v>131</v>
      </c>
      <c r="C8" s="11" t="s">
        <v>136</v>
      </c>
      <c r="D8" s="11"/>
      <c r="E8" s="13">
        <v>5.5849</v>
      </c>
      <c r="F8" s="21"/>
      <c r="G8" s="14"/>
      <c r="H8" s="9"/>
      <c r="K8" s="9"/>
      <c r="L8" s="9"/>
      <c r="M8" s="9"/>
      <c r="N8" s="9"/>
      <c r="O8" s="9"/>
      <c r="P8" s="9"/>
      <c r="Q8" s="9"/>
      <c r="R8" s="9"/>
    </row>
    <row r="9" spans="1:18">
      <c r="A9" s="19"/>
      <c r="B9" s="22"/>
      <c r="C9" s="11" t="s">
        <v>137</v>
      </c>
      <c r="D9" s="11"/>
      <c r="E9" s="13">
        <v>3.3397</v>
      </c>
      <c r="F9" s="21"/>
      <c r="G9" s="9"/>
      <c r="H9" s="9"/>
      <c r="K9" s="9"/>
      <c r="L9" s="9"/>
      <c r="M9" s="9"/>
      <c r="N9" s="9"/>
      <c r="O9" s="9"/>
      <c r="P9" s="23"/>
      <c r="Q9" s="9"/>
      <c r="R9" s="9"/>
    </row>
    <row r="10" spans="1:18">
      <c r="A10" s="8" t="s">
        <v>138</v>
      </c>
      <c r="B10" s="7" t="s">
        <v>22</v>
      </c>
      <c r="C10" s="7"/>
      <c r="D10" s="7"/>
      <c r="E10" s="6">
        <f>E11</f>
        <v>28.6461</v>
      </c>
      <c r="F10" s="10">
        <f>E10/E21</f>
        <v>0.395118075699206</v>
      </c>
      <c r="G10" s="9"/>
      <c r="H10" s="9"/>
      <c r="K10" s="9"/>
      <c r="L10" s="9"/>
      <c r="M10" s="9"/>
      <c r="N10" s="24"/>
      <c r="O10" s="9"/>
      <c r="P10" s="23"/>
      <c r="Q10" s="9"/>
      <c r="R10" s="9"/>
    </row>
    <row r="11" spans="1:18">
      <c r="A11" s="8"/>
      <c r="B11" s="11" t="s">
        <v>131</v>
      </c>
      <c r="C11" s="11" t="s">
        <v>139</v>
      </c>
      <c r="D11" s="11"/>
      <c r="E11" s="13">
        <v>28.6461</v>
      </c>
      <c r="F11" s="10"/>
      <c r="G11" s="25"/>
      <c r="H11" s="9"/>
      <c r="K11" s="9"/>
      <c r="L11" s="9"/>
      <c r="M11" s="9"/>
      <c r="N11" s="24"/>
      <c r="O11" s="9"/>
      <c r="P11" s="23"/>
      <c r="Q11" s="9"/>
      <c r="R11" s="9"/>
    </row>
    <row r="12" ht="14.25" customHeight="1" spans="1:18">
      <c r="A12" s="8" t="s">
        <v>140</v>
      </c>
      <c r="B12" s="7" t="s">
        <v>28</v>
      </c>
      <c r="C12" s="7"/>
      <c r="D12" s="7"/>
      <c r="E12" s="6">
        <f>E14+E13</f>
        <v>19.159969</v>
      </c>
      <c r="F12" s="10">
        <f>E12/E21</f>
        <v>0.264275069965421</v>
      </c>
      <c r="G12" s="9"/>
      <c r="H12" s="9"/>
      <c r="K12" s="9"/>
      <c r="L12" s="9"/>
      <c r="M12" s="9"/>
      <c r="N12" s="24"/>
      <c r="O12" s="9"/>
      <c r="P12" s="23"/>
      <c r="Q12" s="9"/>
      <c r="R12" s="9"/>
    </row>
    <row r="13" spans="1:18">
      <c r="A13" s="8"/>
      <c r="B13" s="11" t="s">
        <v>131</v>
      </c>
      <c r="C13" s="11" t="s">
        <v>141</v>
      </c>
      <c r="D13" s="11"/>
      <c r="E13" s="13">
        <v>19.005769</v>
      </c>
      <c r="F13" s="10"/>
      <c r="G13" s="14"/>
      <c r="H13" s="9"/>
      <c r="I13" s="9"/>
      <c r="J13" s="9"/>
      <c r="K13" s="9"/>
      <c r="L13" s="9"/>
      <c r="M13" s="9"/>
      <c r="N13" s="24"/>
      <c r="O13" s="9"/>
      <c r="P13" s="9"/>
      <c r="Q13" s="9"/>
      <c r="R13" s="9"/>
    </row>
    <row r="14" spans="1:18">
      <c r="A14" s="8"/>
      <c r="B14" s="11"/>
      <c r="C14" s="11" t="s">
        <v>142</v>
      </c>
      <c r="D14" s="11"/>
      <c r="E14" s="13">
        <f>E15</f>
        <v>0.1542</v>
      </c>
      <c r="F14" s="10"/>
      <c r="G14" s="9"/>
      <c r="H14" s="9"/>
      <c r="I14" s="14"/>
      <c r="J14" s="9"/>
      <c r="K14" s="9"/>
      <c r="L14" s="9"/>
      <c r="M14" s="9"/>
      <c r="N14" s="24"/>
      <c r="O14" s="9"/>
      <c r="P14" s="9"/>
      <c r="Q14" s="9"/>
      <c r="R14" s="9"/>
    </row>
    <row r="15" spans="1:18">
      <c r="A15" s="8"/>
      <c r="B15" s="11"/>
      <c r="C15" s="12" t="s">
        <v>131</v>
      </c>
      <c r="D15" s="11" t="s">
        <v>143</v>
      </c>
      <c r="E15" s="26">
        <v>0.1542</v>
      </c>
      <c r="F15" s="10"/>
      <c r="G15" s="16"/>
      <c r="H15" s="9"/>
      <c r="I15" s="9"/>
      <c r="J15" s="9"/>
      <c r="K15" s="9"/>
      <c r="L15" s="9"/>
      <c r="M15" s="9"/>
      <c r="N15" s="27"/>
      <c r="O15" s="9"/>
      <c r="P15" s="23"/>
      <c r="Q15" s="9"/>
      <c r="R15" s="9"/>
    </row>
    <row r="16" ht="14.25" customHeight="1" spans="1:18">
      <c r="A16" s="8" t="s">
        <v>144</v>
      </c>
      <c r="B16" s="7" t="s">
        <v>145</v>
      </c>
      <c r="C16" s="7"/>
      <c r="D16" s="7"/>
      <c r="E16" s="6">
        <f>E17+E18</f>
        <v>8.8626</v>
      </c>
      <c r="F16" s="10">
        <f>E16/E21</f>
        <v>0.122242590010221</v>
      </c>
      <c r="G16" s="9"/>
      <c r="H16" s="9"/>
      <c r="I16" s="9"/>
      <c r="J16" s="9"/>
      <c r="K16" s="9"/>
      <c r="L16" s="9"/>
      <c r="M16" s="9"/>
      <c r="N16" s="9"/>
    </row>
    <row r="17" spans="1:14">
      <c r="A17" s="8"/>
      <c r="B17" s="11" t="s">
        <v>131</v>
      </c>
      <c r="C17" s="11" t="s">
        <v>146</v>
      </c>
      <c r="D17" s="11"/>
      <c r="E17" s="13">
        <v>4.0029</v>
      </c>
      <c r="F17" s="10"/>
      <c r="G17" s="16"/>
      <c r="H17" s="14"/>
      <c r="I17" s="28"/>
      <c r="J17" s="9"/>
      <c r="K17" s="14"/>
      <c r="L17" s="9"/>
      <c r="M17" s="9"/>
      <c r="N17" s="9"/>
    </row>
    <row r="18" spans="1:14">
      <c r="A18" s="8"/>
      <c r="B18" s="11"/>
      <c r="C18" s="11" t="s">
        <v>147</v>
      </c>
      <c r="D18" s="11"/>
      <c r="E18" s="13">
        <v>4.8597</v>
      </c>
      <c r="F18" s="10"/>
      <c r="G18" s="28"/>
      <c r="H18" s="9"/>
      <c r="I18" s="9"/>
      <c r="J18" s="9"/>
      <c r="K18" s="9"/>
      <c r="L18" s="9"/>
      <c r="M18" s="9"/>
      <c r="N18" s="9"/>
    </row>
    <row r="19" spans="1:14">
      <c r="A19" s="8" t="s">
        <v>148</v>
      </c>
      <c r="B19" s="7" t="s">
        <v>40</v>
      </c>
      <c r="C19" s="7"/>
      <c r="D19" s="7"/>
      <c r="E19" s="6">
        <f>E20</f>
        <v>1.336431</v>
      </c>
      <c r="F19" s="10">
        <f>E19/E21</f>
        <v>0.0184335056089578</v>
      </c>
      <c r="G19" s="9"/>
      <c r="H19" s="9"/>
      <c r="I19" s="9"/>
      <c r="J19" s="9"/>
      <c r="K19" s="9"/>
      <c r="L19" s="9"/>
      <c r="M19" s="9"/>
      <c r="N19" s="9"/>
    </row>
    <row r="20" spans="1:14">
      <c r="A20" s="8"/>
      <c r="B20" s="11" t="s">
        <v>131</v>
      </c>
      <c r="C20" s="11" t="s">
        <v>149</v>
      </c>
      <c r="D20" s="11"/>
      <c r="E20" s="13">
        <v>1.336431</v>
      </c>
      <c r="F20" s="10"/>
      <c r="G20" s="14"/>
      <c r="H20" s="14"/>
      <c r="I20" s="9"/>
      <c r="J20" s="9"/>
      <c r="K20" s="9"/>
      <c r="L20" s="9"/>
      <c r="M20" s="9"/>
      <c r="N20" s="9"/>
    </row>
    <row r="21" spans="1:14">
      <c r="A21" s="8" t="s">
        <v>150</v>
      </c>
      <c r="B21" s="8"/>
      <c r="C21" s="8"/>
      <c r="D21" s="8"/>
      <c r="E21" s="6">
        <f>E19+E16+E12+E10+E7+E3</f>
        <v>72.5001</v>
      </c>
      <c r="F21" s="10">
        <f>E21/E21</f>
        <v>1</v>
      </c>
      <c r="G21" s="14"/>
      <c r="H21" s="14"/>
      <c r="I21" s="9"/>
      <c r="J21" s="9"/>
      <c r="K21" s="9"/>
      <c r="L21" s="9"/>
      <c r="M21" s="9"/>
      <c r="N21" s="9"/>
    </row>
    <row r="22" spans="1:14">
      <c r="A22" s="8" t="s">
        <v>151</v>
      </c>
      <c r="B22" s="8"/>
      <c r="C22" s="8"/>
      <c r="D22" s="8"/>
      <c r="E22" s="6">
        <v>72.5</v>
      </c>
      <c r="F22" s="29"/>
      <c r="G22" s="9"/>
      <c r="H22" s="9"/>
      <c r="I22" s="9"/>
      <c r="J22" s="9"/>
      <c r="K22" s="9"/>
      <c r="L22" s="9"/>
      <c r="M22" s="9"/>
      <c r="N22" s="9"/>
    </row>
    <row r="23" spans="1:14">
      <c r="H23" s="9"/>
      <c r="I23" s="9"/>
      <c r="J23" s="9"/>
      <c r="K23" s="9"/>
      <c r="L23" s="9"/>
      <c r="M23" s="9"/>
      <c r="N23" s="9"/>
    </row>
    <row r="24" spans="1:14">
      <c r="G24" s="9"/>
      <c r="H24" s="30"/>
      <c r="I24" s="31"/>
      <c r="J24" s="9"/>
      <c r="K24" s="9"/>
      <c r="L24" s="9"/>
      <c r="M24" s="9"/>
      <c r="N24" s="9"/>
    </row>
    <row r="25" spans="1:14">
      <c r="E25" s="14"/>
      <c r="F25" s="32"/>
      <c r="G25" s="23"/>
      <c r="H25" s="30"/>
      <c r="I25" s="31"/>
      <c r="J25" s="9"/>
      <c r="K25" s="9"/>
      <c r="L25" s="9"/>
      <c r="M25" s="9"/>
      <c r="N25" s="9"/>
    </row>
    <row r="26" spans="1:14">
      <c r="E26" s="14"/>
      <c r="F26" s="23"/>
      <c r="G26" s="23"/>
      <c r="H26" s="30"/>
      <c r="I26" s="31"/>
      <c r="J26" s="9"/>
      <c r="K26" s="9"/>
      <c r="L26" s="9"/>
      <c r="M26" s="9"/>
      <c r="N26" s="9"/>
    </row>
    <row r="27" spans="1:14">
      <c r="E27" s="14"/>
      <c r="F27" s="23"/>
      <c r="G27" s="23"/>
      <c r="H27" s="33"/>
      <c r="I27" s="34"/>
      <c r="J27" s="9"/>
      <c r="K27" s="9"/>
      <c r="L27" s="9"/>
      <c r="M27" s="9"/>
      <c r="N27" s="9"/>
    </row>
    <row r="28" spans="1:14">
      <c r="E28" s="14"/>
      <c r="F28" s="23"/>
      <c r="G28" s="23"/>
      <c r="H28" s="33"/>
      <c r="I28" s="34"/>
    </row>
    <row r="29" spans="1:14">
      <c r="E29" s="14"/>
      <c r="F29" s="23"/>
      <c r="G29" s="23"/>
      <c r="H29" s="33"/>
      <c r="I29" s="34"/>
    </row>
    <row r="30" spans="1:14">
      <c r="E30" s="14"/>
      <c r="F30" s="23"/>
      <c r="G30" s="23"/>
      <c r="H30" s="33"/>
      <c r="I30" s="34"/>
    </row>
    <row r="31" spans="1:14">
      <c r="E31" s="14"/>
      <c r="F31" s="23"/>
      <c r="G31" s="23"/>
      <c r="H31" s="33"/>
      <c r="I31" s="34"/>
    </row>
    <row r="32" spans="1:14">
      <c r="E32" s="14"/>
      <c r="F32" s="23"/>
      <c r="G32" s="23"/>
      <c r="H32" s="33"/>
      <c r="I32" s="34"/>
    </row>
    <row r="33" spans="5:9">
      <c r="E33" s="14"/>
      <c r="F33" s="9"/>
      <c r="G33" s="23"/>
      <c r="H33" s="30"/>
      <c r="I33" s="31"/>
    </row>
    <row r="34" spans="5:9">
      <c r="E34" s="14"/>
      <c r="F34" s="9"/>
      <c r="G34" s="9"/>
      <c r="H34" s="9"/>
    </row>
    <row r="35" spans="5:9">
      <c r="E35" s="14"/>
      <c r="F35" s="9"/>
      <c r="G35" s="9"/>
      <c r="H35" s="9"/>
    </row>
    <row r="36" spans="5:9">
      <c r="E36" s="14"/>
      <c r="F36" s="9"/>
      <c r="G36" s="9"/>
      <c r="H36" s="9"/>
    </row>
  </sheetData>
  <mergeCells count="38">
    <mergeCell ref="A1:D1"/>
    <mergeCell ref="B2:D2"/>
    <mergeCell ref="B3:D3"/>
    <mergeCell ref="C4:D4"/>
    <mergeCell ref="C6:D6"/>
    <mergeCell ref="B7:D7"/>
    <mergeCell ref="C8:D8"/>
    <mergeCell ref="C9:D9"/>
    <mergeCell ref="B10:D10"/>
    <mergeCell ref="C11:D11"/>
    <mergeCell ref="B12:D12"/>
    <mergeCell ref="C13:D13"/>
    <mergeCell ref="C14:D14"/>
    <mergeCell ref="B16:D16"/>
    <mergeCell ref="C17:D17"/>
    <mergeCell ref="C18:D18"/>
    <mergeCell ref="B19:D19"/>
    <mergeCell ref="C20:D20"/>
    <mergeCell ref="A21:D21"/>
    <mergeCell ref="A22:D22"/>
    <mergeCell ref="A3:A6"/>
    <mergeCell ref="A7:A9"/>
    <mergeCell ref="A10:A11"/>
    <mergeCell ref="A12:A15"/>
    <mergeCell ref="A16:A18"/>
    <mergeCell ref="A19:A20"/>
    <mergeCell ref="B4:B6"/>
    <mergeCell ref="B8:B9"/>
    <mergeCell ref="B13:B15"/>
    <mergeCell ref="B17:B18"/>
    <mergeCell ref="E1:E2"/>
    <mergeCell ref="F1:F2"/>
    <mergeCell ref="F3:F6"/>
    <mergeCell ref="F7:F9"/>
    <mergeCell ref="F10:F11"/>
    <mergeCell ref="F12:F15"/>
    <mergeCell ref="F16:F18"/>
    <mergeCell ref="F19:F2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现状用地汇总表</vt:lpstr>
      <vt:lpstr>地块指标表</vt:lpstr>
      <vt:lpstr>用地平衡表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WPS_1601515032</cp:lastModifiedBy>
  <dcterms:created xsi:type="dcterms:W3CDTF">2025-09-22T09:06:00Z</dcterms:created>
  <dcterms:modified xsi:type="dcterms:W3CDTF">2025-12-16T03:11:31Z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442DF07CC460475EB013B7EA9CFA7AC7_13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